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2120" windowHeight="9120" activeTab="0"/>
  </bookViews>
  <sheets>
    <sheet name="Смета бюджета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<sst xmlns="http://schemas.openxmlformats.org/spreadsheetml/2006/main" count="84" uniqueCount="71">
  <si>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</si>
  <si>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</si>
  <si>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</si>
  <si>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</si>
  <si>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</si>
  <si>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</si>
  <si>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</si>
  <si>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</si>
  <si>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</si>
  <si>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</si>
  <si>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</si>
  <si>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</si>
  <si>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</si>
  <si>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Вступительные взносы</t>
  </si>
  <si>
    <t>Почтовые расходы</t>
  </si>
  <si>
    <t>Госпошлина за внесение изменений</t>
  </si>
  <si>
    <t>ИТОГО расходов</t>
  </si>
  <si>
    <t>ИТОГО доходов</t>
  </si>
  <si>
    <t>Сальдо</t>
  </si>
  <si>
    <t>Благотворительные пожертвования на уставную деятельность</t>
  </si>
  <si>
    <t>сумма по бюджету (план)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</si>
  <si>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</si>
  <si>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</si>
  <si>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</si>
  <si>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</si>
  <si>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</si>
  <si>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</si>
  <si>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фактически получено:</t>
  </si>
  <si>
    <t>сумма фактич. расхода по начислению</t>
  </si>
  <si>
    <t>разница (факт-план), "+"-доход /  "-"  недобор средств</t>
  </si>
  <si>
    <t>в т.ч.</t>
  </si>
  <si>
    <t>Налоги и сборы по оплате труда</t>
  </si>
  <si>
    <t>Оплата услуг нотариуса</t>
  </si>
  <si>
    <t>Оплата услуг регистратора</t>
  </si>
  <si>
    <t>НДФЛ</t>
  </si>
  <si>
    <t>Задолженность по оплате труда</t>
  </si>
  <si>
    <t>Расчеты с подотчетными лицами</t>
  </si>
  <si>
    <t>сумма доходов по начислению</t>
  </si>
  <si>
    <t>комментарии</t>
  </si>
  <si>
    <t>Семинары, в т.ч.:</t>
  </si>
  <si>
    <t>Конференции, семинары (коммерческая деятельность)</t>
  </si>
  <si>
    <t>Внесение изменений в Учредительные документы</t>
  </si>
  <si>
    <t>Обновление сайта</t>
  </si>
  <si>
    <t>Обслуживание сайта ibsa.su (12 месяцев)</t>
  </si>
  <si>
    <t>Программное обеспечение офиса</t>
  </si>
  <si>
    <t>Секретарь</t>
  </si>
  <si>
    <t>Конференция (г. Москва)</t>
  </si>
  <si>
    <t>Конференция PYP, г. Алматы, Казахстан</t>
  </si>
  <si>
    <t>Конференция МYP, г. Москва</t>
  </si>
  <si>
    <t>Конференция DP,г. Москва</t>
  </si>
  <si>
    <t>Семинары (поступления от платных семинаров)</t>
  </si>
  <si>
    <t>Конференция г. Москва</t>
  </si>
  <si>
    <t>Оплата за организацию семинаров</t>
  </si>
  <si>
    <t>Возмещение расходов на перелет, проживание экспертов-ведущих</t>
  </si>
  <si>
    <t xml:space="preserve">Оплата услуг экспертов </t>
  </si>
  <si>
    <t>Налоги</t>
  </si>
  <si>
    <t>разница (факт-план), "+"-перерасход / "-" - экономия</t>
  </si>
  <si>
    <t>списаны оплаченные в 2013г. Услуги</t>
  </si>
  <si>
    <t>Хельсинки (Финляндия)</t>
  </si>
  <si>
    <t>Барселона (Испания)</t>
  </si>
  <si>
    <t>Командировочные расходы, в т.ч.</t>
  </si>
  <si>
    <r>
      <t xml:space="preserve">Прочие      </t>
    </r>
    <r>
      <rPr>
        <sz val="16"/>
        <rFont val="Times New Roman"/>
        <family val="1"/>
      </rPr>
      <t>(пени по налогам и сборам)</t>
    </r>
  </si>
  <si>
    <t>Списана в расходы задолженность по членским и вступительным взносам по решению правления (приложение к отчету)</t>
  </si>
  <si>
    <t>Дебеторская задолженность по состоянию на 01.01.17 ) - должники АШМБ</t>
  </si>
  <si>
    <t>Кредиторская задолженность по состоянию на 01.01.16 (АШМБ-должник)</t>
  </si>
  <si>
    <t>Остаток целевых средств на 01.01.2017г</t>
  </si>
  <si>
    <t>в т.ч. прибыль после налогообложения за 2016 г.</t>
  </si>
  <si>
    <t>Остаток на расчетном счете на 01.01.2017г.</t>
  </si>
  <si>
    <t>Справочно:</t>
  </si>
  <si>
    <t xml:space="preserve">Остаток средств на 01.01.2016 </t>
  </si>
  <si>
    <t>Отчет об исполнение бюджета АШМБ за 2016 год.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</si>
</sst>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&quot;р.&quot;_-;\-* #,##0.000&quot;р.&quot;_-;_-* &quot;-&quot;??&quot;р.&quot;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#,##0.0"/>
  </numFmts>
  <fonts count="3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  <font>
      <b/>
      <sz val="16"/>
      <name val="Arial"/>
      <family val="2"/>
    </font>
    <font>
      <b/>
      <sz val="16"/>
      <name val="Verdana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14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i/>
      <sz val="16"/>
      <name val="Times New Roman"/>
      <family val="1"/>
    </font>
    <font>
      <i/>
      <sz val="16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3" fillId="0" borderId="0" xfId="35" applyNumberFormat="1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vertical="top" wrapText="1"/>
    </xf>
    <xf numFmtId="4" fontId="3" fillId="0" borderId="20" xfId="0" applyNumberFormat="1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left"/>
    </xf>
    <xf numFmtId="4" fontId="3" fillId="0" borderId="22" xfId="0" applyNumberFormat="1" applyFont="1" applyBorder="1" applyAlignment="1">
      <alignment horizontal="left"/>
    </xf>
    <xf numFmtId="0" fontId="24" fillId="0" borderId="23" xfId="0" applyFont="1" applyBorder="1" applyAlignment="1">
      <alignment vertical="top" wrapText="1"/>
    </xf>
    <xf numFmtId="4" fontId="24" fillId="0" borderId="24" xfId="0" applyNumberFormat="1" applyFont="1" applyBorder="1" applyAlignment="1">
      <alignment horizontal="right" vertical="top" wrapText="1"/>
    </xf>
    <xf numFmtId="4" fontId="24" fillId="0" borderId="25" xfId="0" applyNumberFormat="1" applyFont="1" applyBorder="1" applyAlignment="1">
      <alignment vertical="top"/>
    </xf>
    <xf numFmtId="4" fontId="24" fillId="0" borderId="26" xfId="0" applyNumberFormat="1" applyFont="1" applyBorder="1" applyAlignment="1">
      <alignment vertical="top"/>
    </xf>
    <xf numFmtId="0" fontId="24" fillId="0" borderId="27" xfId="0" applyFont="1" applyBorder="1" applyAlignment="1">
      <alignment vertical="top" wrapText="1"/>
    </xf>
    <xf numFmtId="4" fontId="24" fillId="0" borderId="28" xfId="0" applyNumberFormat="1" applyFont="1" applyBorder="1" applyAlignment="1">
      <alignment horizontal="right" vertical="top" wrapText="1"/>
    </xf>
    <xf numFmtId="4" fontId="24" fillId="0" borderId="29" xfId="0" applyNumberFormat="1" applyFont="1" applyBorder="1" applyAlignment="1">
      <alignment vertical="top"/>
    </xf>
    <xf numFmtId="4" fontId="24" fillId="0" borderId="30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/>
    </xf>
    <xf numFmtId="4" fontId="3" fillId="0" borderId="31" xfId="0" applyNumberFormat="1" applyFont="1" applyBorder="1" applyAlignment="1">
      <alignment horizontal="left"/>
    </xf>
    <xf numFmtId="0" fontId="3" fillId="0" borderId="32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left" vertical="top"/>
    </xf>
    <xf numFmtId="4" fontId="3" fillId="0" borderId="22" xfId="0" applyNumberFormat="1" applyFont="1" applyBorder="1" applyAlignment="1">
      <alignment horizontal="left" vertical="top"/>
    </xf>
    <xf numFmtId="4" fontId="3" fillId="0" borderId="34" xfId="0" applyNumberFormat="1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3" fillId="0" borderId="36" xfId="0" applyNumberFormat="1" applyFont="1" applyBorder="1" applyAlignment="1">
      <alignment horizontal="left" vertical="top" wrapText="1"/>
    </xf>
    <xf numFmtId="4" fontId="24" fillId="0" borderId="37" xfId="0" applyNumberFormat="1" applyFont="1" applyBorder="1" applyAlignment="1">
      <alignment vertical="top" wrapText="1"/>
    </xf>
    <xf numFmtId="4" fontId="24" fillId="0" borderId="30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26" xfId="0" applyNumberFormat="1" applyFont="1" applyBorder="1" applyAlignment="1">
      <alignment/>
    </xf>
    <xf numFmtId="0" fontId="24" fillId="0" borderId="38" xfId="0" applyFont="1" applyBorder="1" applyAlignment="1">
      <alignment vertical="top" wrapText="1"/>
    </xf>
    <xf numFmtId="4" fontId="24" fillId="0" borderId="39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left" vertical="top"/>
    </xf>
    <xf numFmtId="4" fontId="3" fillId="0" borderId="35" xfId="0" applyNumberFormat="1" applyFont="1" applyBorder="1" applyAlignment="1">
      <alignment horizontal="left" vertical="top"/>
    </xf>
    <xf numFmtId="4" fontId="24" fillId="0" borderId="40" xfId="0" applyNumberFormat="1" applyFont="1" applyBorder="1" applyAlignment="1">
      <alignment vertical="top"/>
    </xf>
    <xf numFmtId="0" fontId="3" fillId="0" borderId="41" xfId="0" applyFont="1" applyBorder="1" applyAlignment="1">
      <alignment vertical="top" wrapText="1"/>
    </xf>
    <xf numFmtId="4" fontId="24" fillId="0" borderId="42" xfId="0" applyNumberFormat="1" applyFont="1" applyBorder="1" applyAlignment="1">
      <alignment vertical="top"/>
    </xf>
    <xf numFmtId="4" fontId="24" fillId="0" borderId="43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3" fillId="0" borderId="0" xfId="0" applyFont="1" applyAlignment="1" applyProtection="1">
      <alignment shrinkToFit="1"/>
      <protection locked="0"/>
    </xf>
    <xf numFmtId="4" fontId="3" fillId="0" borderId="10" xfId="0" applyNumberFormat="1" applyFont="1" applyBorder="1" applyAlignment="1">
      <alignment/>
    </xf>
    <xf numFmtId="0" fontId="3" fillId="0" borderId="44" xfId="0" applyFont="1" applyBorder="1" applyAlignment="1" applyProtection="1">
      <alignment/>
      <protection locked="0"/>
    </xf>
    <xf numFmtId="0" fontId="24" fillId="0" borderId="4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24" fillId="0" borderId="46" xfId="0" applyFont="1" applyBorder="1" applyAlignment="1" applyProtection="1">
      <alignment shrinkToFit="1"/>
      <protection locked="0"/>
    </xf>
    <xf numFmtId="0" fontId="24" fillId="0" borderId="47" xfId="0" applyFont="1" applyBorder="1" applyAlignment="1">
      <alignment/>
    </xf>
    <xf numFmtId="4" fontId="24" fillId="0" borderId="48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49" xfId="0" applyFont="1" applyBorder="1" applyAlignment="1" applyProtection="1">
      <alignment shrinkToFit="1"/>
      <protection locked="0"/>
    </xf>
    <xf numFmtId="0" fontId="24" fillId="0" borderId="50" xfId="0" applyFont="1" applyBorder="1" applyAlignment="1">
      <alignment/>
    </xf>
    <xf numFmtId="4" fontId="24" fillId="0" borderId="51" xfId="0" applyNumberFormat="1" applyFont="1" applyBorder="1" applyAlignment="1">
      <alignment horizontal="left"/>
    </xf>
    <xf numFmtId="0" fontId="24" fillId="0" borderId="49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4" fontId="24" fillId="0" borderId="22" xfId="0" applyNumberFormat="1" applyFont="1" applyBorder="1" applyAlignment="1">
      <alignment horizontal="left"/>
    </xf>
    <xf numFmtId="0" fontId="24" fillId="0" borderId="52" xfId="0" applyFont="1" applyBorder="1" applyAlignment="1">
      <alignment/>
    </xf>
    <xf numFmtId="4" fontId="24" fillId="0" borderId="42" xfId="0" applyNumberFormat="1" applyFont="1" applyBorder="1" applyAlignment="1">
      <alignment horizontal="left"/>
    </xf>
    <xf numFmtId="0" fontId="24" fillId="0" borderId="53" xfId="0" applyFont="1" applyBorder="1" applyAlignment="1">
      <alignment/>
    </xf>
    <xf numFmtId="4" fontId="24" fillId="0" borderId="26" xfId="0" applyNumberFormat="1" applyFont="1" applyBorder="1" applyAlignment="1">
      <alignment horizontal="left"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4" fontId="24" fillId="0" borderId="30" xfId="0" applyNumberFormat="1" applyFont="1" applyBorder="1" applyAlignment="1">
      <alignment horizontal="left"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3" fontId="25" fillId="0" borderId="0" xfId="33" applyFont="1" applyAlignment="1">
      <alignment/>
    </xf>
    <xf numFmtId="43" fontId="25" fillId="0" borderId="0" xfId="33" applyFont="1" applyAlignment="1">
      <alignment/>
    </xf>
    <xf numFmtId="4" fontId="27" fillId="0" borderId="42" xfId="0" applyNumberFormat="1" applyFont="1" applyBorder="1" applyAlignment="1">
      <alignment wrapText="1"/>
    </xf>
    <xf numFmtId="0" fontId="24" fillId="0" borderId="56" xfId="0" applyFont="1" applyBorder="1" applyAlignment="1">
      <alignment vertical="top" wrapText="1"/>
    </xf>
    <xf numFmtId="4" fontId="24" fillId="0" borderId="24" xfId="0" applyNumberFormat="1" applyFont="1" applyBorder="1" applyAlignment="1">
      <alignment horizontal="right" vertical="top"/>
    </xf>
    <xf numFmtId="4" fontId="24" fillId="0" borderId="57" xfId="0" applyNumberFormat="1" applyFont="1" applyBorder="1" applyAlignment="1">
      <alignment horizontal="right" vertical="top" wrapText="1"/>
    </xf>
    <xf numFmtId="4" fontId="24" fillId="0" borderId="58" xfId="0" applyNumberFormat="1" applyFont="1" applyBorder="1" applyAlignment="1">
      <alignment vertical="top"/>
    </xf>
    <xf numFmtId="4" fontId="24" fillId="0" borderId="59" xfId="0" applyNumberFormat="1" applyFont="1" applyBorder="1" applyAlignment="1">
      <alignment vertical="top"/>
    </xf>
    <xf numFmtId="4" fontId="24" fillId="0" borderId="60" xfId="0" applyNumberFormat="1" applyFont="1" applyBorder="1" applyAlignment="1">
      <alignment horizontal="right" vertical="top" wrapText="1"/>
    </xf>
    <xf numFmtId="4" fontId="24" fillId="0" borderId="60" xfId="0" applyNumberFormat="1" applyFont="1" applyBorder="1" applyAlignment="1">
      <alignment vertical="top"/>
    </xf>
    <xf numFmtId="0" fontId="24" fillId="0" borderId="61" xfId="0" applyFont="1" applyBorder="1" applyAlignment="1">
      <alignment vertical="top" wrapText="1"/>
    </xf>
    <xf numFmtId="4" fontId="24" fillId="0" borderId="48" xfId="0" applyNumberFormat="1" applyFont="1" applyBorder="1" applyAlignment="1">
      <alignment vertical="top"/>
    </xf>
    <xf numFmtId="4" fontId="24" fillId="0" borderId="62" xfId="0" applyNumberFormat="1" applyFont="1" applyBorder="1" applyAlignment="1">
      <alignment vertical="top"/>
    </xf>
    <xf numFmtId="4" fontId="24" fillId="0" borderId="62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left" vertical="top"/>
    </xf>
    <xf numFmtId="4" fontId="24" fillId="0" borderId="26" xfId="0" applyNumberFormat="1" applyFont="1" applyBorder="1" applyAlignment="1">
      <alignment vertical="top" wrapText="1"/>
    </xf>
    <xf numFmtId="4" fontId="24" fillId="0" borderId="58" xfId="0" applyNumberFormat="1" applyFont="1" applyBorder="1" applyAlignment="1">
      <alignment horizontal="right" vertical="top" wrapText="1"/>
    </xf>
    <xf numFmtId="4" fontId="24" fillId="0" borderId="63" xfId="0" applyNumberFormat="1" applyFont="1" applyBorder="1" applyAlignment="1">
      <alignment vertical="top"/>
    </xf>
    <xf numFmtId="4" fontId="24" fillId="0" borderId="37" xfId="0" applyNumberFormat="1" applyFont="1" applyBorder="1" applyAlignment="1">
      <alignment horizontal="right" vertical="top"/>
    </xf>
    <xf numFmtId="169" fontId="24" fillId="0" borderId="0" xfId="35" applyNumberFormat="1" applyFont="1" applyBorder="1" applyAlignment="1">
      <alignment/>
    </xf>
    <xf numFmtId="4" fontId="3" fillId="0" borderId="32" xfId="0" applyNumberFormat="1" applyFont="1" applyBorder="1" applyAlignment="1">
      <alignment horizontal="left" vertical="top"/>
    </xf>
    <xf numFmtId="0" fontId="24" fillId="0" borderId="0" xfId="0" applyFont="1" applyBorder="1" applyAlignment="1">
      <alignment vertical="top" wrapText="1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9" fontId="2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" fontId="24" fillId="0" borderId="64" xfId="0" applyNumberFormat="1" applyFont="1" applyBorder="1" applyAlignment="1">
      <alignment horizontal="right" vertical="top" wrapText="1"/>
    </xf>
    <xf numFmtId="4" fontId="24" fillId="0" borderId="39" xfId="0" applyNumberFormat="1" applyFont="1" applyBorder="1" applyAlignment="1">
      <alignment vertical="top"/>
    </xf>
    <xf numFmtId="4" fontId="24" fillId="0" borderId="65" xfId="0" applyNumberFormat="1" applyFont="1" applyBorder="1" applyAlignment="1">
      <alignment vertical="top"/>
    </xf>
    <xf numFmtId="0" fontId="29" fillId="0" borderId="66" xfId="0" applyFont="1" applyBorder="1" applyAlignment="1">
      <alignment vertical="top" wrapText="1"/>
    </xf>
    <xf numFmtId="0" fontId="24" fillId="0" borderId="67" xfId="0" applyFont="1" applyBorder="1" applyAlignment="1">
      <alignment vertical="top" wrapText="1"/>
    </xf>
    <xf numFmtId="0" fontId="24" fillId="0" borderId="66" xfId="0" applyFont="1" applyBorder="1" applyAlignment="1">
      <alignment vertical="top" wrapText="1"/>
    </xf>
    <xf numFmtId="0" fontId="24" fillId="0" borderId="68" xfId="0" applyFont="1" applyBorder="1" applyAlignment="1">
      <alignment vertical="top" wrapText="1"/>
    </xf>
    <xf numFmtId="0" fontId="30" fillId="0" borderId="38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3" fontId="3" fillId="0" borderId="69" xfId="0" applyNumberFormat="1" applyFont="1" applyBorder="1" applyAlignment="1">
      <alignment horizontal="left" vertical="top" wrapText="1"/>
    </xf>
    <xf numFmtId="3" fontId="24" fillId="0" borderId="69" xfId="0" applyNumberFormat="1" applyFont="1" applyBorder="1" applyAlignment="1">
      <alignment horizontal="right" vertical="top" wrapText="1"/>
    </xf>
    <xf numFmtId="3" fontId="24" fillId="0" borderId="70" xfId="0" applyNumberFormat="1" applyFont="1" applyBorder="1" applyAlignment="1">
      <alignment horizontal="right" vertical="top" wrapText="1"/>
    </xf>
    <xf numFmtId="3" fontId="24" fillId="0" borderId="71" xfId="0" applyNumberFormat="1" applyFont="1" applyBorder="1" applyAlignment="1">
      <alignment horizontal="right" vertical="top" wrapText="1"/>
    </xf>
    <xf numFmtId="3" fontId="24" fillId="0" borderId="59" xfId="0" applyNumberFormat="1" applyFont="1" applyBorder="1" applyAlignment="1">
      <alignment horizontal="right" vertical="top" wrapText="1"/>
    </xf>
    <xf numFmtId="3" fontId="30" fillId="0" borderId="65" xfId="0" applyNumberFormat="1" applyFont="1" applyBorder="1" applyAlignment="1">
      <alignment horizontal="left" vertical="top" wrapText="1"/>
    </xf>
    <xf numFmtId="3" fontId="31" fillId="0" borderId="65" xfId="0" applyNumberFormat="1" applyFont="1" applyBorder="1" applyAlignment="1">
      <alignment horizontal="left"/>
    </xf>
    <xf numFmtId="3" fontId="30" fillId="0" borderId="72" xfId="0" applyNumberFormat="1" applyFont="1" applyBorder="1" applyAlignment="1">
      <alignment horizontal="left" vertical="top" wrapText="1"/>
    </xf>
    <xf numFmtId="4" fontId="30" fillId="0" borderId="43" xfId="0" applyNumberFormat="1" applyFont="1" applyBorder="1" applyAlignment="1">
      <alignment horizontal="right" vertical="top"/>
    </xf>
    <xf numFmtId="4" fontId="3" fillId="0" borderId="43" xfId="0" applyNumberFormat="1" applyFont="1" applyBorder="1" applyAlignment="1">
      <alignment horizontal="right" vertical="top"/>
    </xf>
    <xf numFmtId="4" fontId="24" fillId="0" borderId="25" xfId="0" applyNumberFormat="1" applyFont="1" applyBorder="1" applyAlignment="1">
      <alignment vertical="distributed"/>
    </xf>
    <xf numFmtId="4" fontId="3" fillId="0" borderId="43" xfId="0" applyNumberFormat="1" applyFont="1" applyBorder="1" applyAlignment="1">
      <alignment vertical="distributed"/>
    </xf>
    <xf numFmtId="4" fontId="3" fillId="0" borderId="37" xfId="0" applyNumberFormat="1" applyFont="1" applyBorder="1" applyAlignment="1">
      <alignment horizontal="left" vertical="top"/>
    </xf>
    <xf numFmtId="4" fontId="3" fillId="0" borderId="30" xfId="0" applyNumberFormat="1" applyFont="1" applyBorder="1" applyAlignment="1">
      <alignment horizontal="left" vertical="top"/>
    </xf>
    <xf numFmtId="4" fontId="3" fillId="0" borderId="24" xfId="0" applyNumberFormat="1" applyFont="1" applyBorder="1" applyAlignment="1">
      <alignment horizontal="left" vertical="top"/>
    </xf>
    <xf numFmtId="4" fontId="3" fillId="0" borderId="26" xfId="0" applyNumberFormat="1" applyFont="1" applyBorder="1" applyAlignment="1">
      <alignment horizontal="left" vertical="top"/>
    </xf>
    <xf numFmtId="4" fontId="3" fillId="0" borderId="28" xfId="0" applyNumberFormat="1" applyFont="1" applyBorder="1" applyAlignment="1">
      <alignment horizontal="left" vertical="top"/>
    </xf>
    <xf numFmtId="4" fontId="3" fillId="0" borderId="73" xfId="0" applyNumberFormat="1" applyFont="1" applyBorder="1" applyAlignment="1">
      <alignment horizontal="left" vertical="top"/>
    </xf>
    <xf numFmtId="0" fontId="30" fillId="0" borderId="23" xfId="0" applyFont="1" applyBorder="1" applyAlignment="1">
      <alignment vertical="top" wrapText="1"/>
    </xf>
    <xf numFmtId="4" fontId="30" fillId="0" borderId="24" xfId="0" applyNumberFormat="1" applyFont="1" applyBorder="1" applyAlignment="1">
      <alignment horizontal="left" vertical="top" wrapText="1"/>
    </xf>
    <xf numFmtId="4" fontId="30" fillId="0" borderId="24" xfId="0" applyNumberFormat="1" applyFont="1" applyBorder="1" applyAlignment="1">
      <alignment horizontal="left" vertical="top"/>
    </xf>
    <xf numFmtId="0" fontId="30" fillId="0" borderId="27" xfId="0" applyFont="1" applyBorder="1" applyAlignment="1">
      <alignment vertical="top" wrapText="1"/>
    </xf>
    <xf numFmtId="4" fontId="30" fillId="0" borderId="28" xfId="0" applyNumberFormat="1" applyFont="1" applyBorder="1" applyAlignment="1">
      <alignment horizontal="left" vertical="top" wrapText="1"/>
    </xf>
    <xf numFmtId="4" fontId="30" fillId="0" borderId="28" xfId="0" applyNumberFormat="1" applyFont="1" applyBorder="1" applyAlignment="1">
      <alignment horizontal="left" vertical="top"/>
    </xf>
    <xf numFmtId="4" fontId="24" fillId="0" borderId="69" xfId="0" applyNumberFormat="1" applyFont="1" applyBorder="1" applyAlignment="1">
      <alignment horizontal="right" vertical="top" wrapText="1"/>
    </xf>
    <xf numFmtId="4" fontId="3" fillId="0" borderId="69" xfId="0" applyNumberFormat="1" applyFont="1" applyBorder="1" applyAlignment="1">
      <alignment horizontal="left" vertical="top" wrapText="1"/>
    </xf>
    <xf numFmtId="4" fontId="24" fillId="0" borderId="59" xfId="0" applyNumberFormat="1" applyFont="1" applyBorder="1" applyAlignment="1">
      <alignment horizontal="right" vertical="top" wrapText="1"/>
    </xf>
    <xf numFmtId="0" fontId="3" fillId="0" borderId="38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/>
    </xf>
    <xf numFmtId="4" fontId="3" fillId="0" borderId="42" xfId="0" applyNumberFormat="1" applyFont="1" applyBorder="1" applyAlignment="1">
      <alignment horizontal="left" vertical="top"/>
    </xf>
    <xf numFmtId="4" fontId="30" fillId="0" borderId="72" xfId="0" applyNumberFormat="1" applyFont="1" applyBorder="1" applyAlignment="1">
      <alignment horizontal="left" vertical="top" wrapText="1"/>
    </xf>
    <xf numFmtId="4" fontId="30" fillId="0" borderId="65" xfId="0" applyNumberFormat="1" applyFont="1" applyBorder="1" applyAlignment="1">
      <alignment horizontal="left" vertical="top" wrapText="1"/>
    </xf>
    <xf numFmtId="4" fontId="31" fillId="0" borderId="65" xfId="0" applyNumberFormat="1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left" vertical="top" wrapText="1"/>
    </xf>
    <xf numFmtId="4" fontId="3" fillId="0" borderId="31" xfId="0" applyNumberFormat="1" applyFont="1" applyBorder="1" applyAlignment="1">
      <alignment vertical="top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8" fillId="0" borderId="0" xfId="0" applyFont="1" applyAlignment="1" applyProtection="1">
      <alignment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zoomScale="75" zoomScaleNormal="75" zoomScalePageLayoutView="0" workbookViewId="0" topLeftCell="A82">
      <selection activeCell="G13" sqref="G13"/>
    </sheetView>
  </sheetViews>
  <sheetFormatPr defaultColWidth="9.140625" defaultRowHeight="12.75"/>
  <cols>
    <col min="1" max="1" width="4.140625" style="3" customWidth="1"/>
    <col min="2" max="2" width="56.00390625" style="3" customWidth="1"/>
    <col min="3" max="3" width="31.140625" style="3" customWidth="1"/>
    <col min="4" max="4" width="38.421875" style="3" customWidth="1"/>
    <col min="5" max="5" width="39.57421875" style="3" customWidth="1"/>
    <col min="6" max="6" width="25.421875" style="3" customWidth="1"/>
    <col min="7" max="7" width="16.00390625" style="3" customWidth="1"/>
    <col min="8" max="10" width="9.140625" style="3" customWidth="1"/>
    <col min="11" max="11" width="8.140625" style="3" customWidth="1"/>
    <col min="12" max="16384" width="9.140625" style="3" customWidth="1"/>
  </cols>
  <sheetData>
    <row r="1" spans="2:6" ht="25.5">
      <c r="B1" s="117" t="s">
        <v>70</v>
      </c>
      <c r="C1" s="117"/>
      <c r="D1" s="117"/>
      <c r="E1" s="117"/>
      <c r="F1" s="117"/>
    </row>
    <row r="2" spans="2:3" ht="20.25">
      <c r="B2" s="2"/>
      <c r="C2" s="2"/>
    </row>
    <row r="3" spans="2:3" ht="25.5">
      <c r="B3" s="1" t="s">
        <v>69</v>
      </c>
      <c r="C3" s="88">
        <v>1035845.95</v>
      </c>
    </row>
    <row r="4" spans="2:3" ht="20.25">
      <c r="B4" s="4"/>
      <c r="C4" s="5"/>
    </row>
    <row r="5" spans="2:6" s="6" customFormat="1" ht="20.25">
      <c r="B5" s="118" t="s">
        <v>8</v>
      </c>
      <c r="C5" s="118"/>
      <c r="D5" s="118"/>
      <c r="E5" s="118"/>
      <c r="F5" s="118"/>
    </row>
    <row r="6" ht="21" thickBot="1"/>
    <row r="7" spans="2:14" s="6" customFormat="1" ht="45.75" customHeight="1" thickBot="1">
      <c r="B7" s="7" t="s">
        <v>0</v>
      </c>
      <c r="C7" s="8" t="s">
        <v>20</v>
      </c>
      <c r="D7" s="9" t="s">
        <v>37</v>
      </c>
      <c r="E7" s="9" t="s">
        <v>29</v>
      </c>
      <c r="F7" s="9" t="s">
        <v>27</v>
      </c>
      <c r="G7" s="10"/>
      <c r="H7" s="1"/>
      <c r="I7" s="1"/>
      <c r="J7" s="1"/>
      <c r="K7" s="1"/>
      <c r="L7" s="1"/>
      <c r="M7" s="1"/>
      <c r="N7" s="1"/>
    </row>
    <row r="8" spans="2:14" ht="34.5" customHeight="1" thickBot="1">
      <c r="B8" s="11" t="s">
        <v>1</v>
      </c>
      <c r="C8" s="12">
        <v>1488000</v>
      </c>
      <c r="D8" s="111">
        <v>1477771.32</v>
      </c>
      <c r="E8" s="54">
        <f>D8-C8</f>
        <v>-10228.679999999935</v>
      </c>
      <c r="F8" s="55">
        <v>1212871.32</v>
      </c>
      <c r="G8" s="13"/>
      <c r="H8" s="13"/>
      <c r="I8" s="13"/>
      <c r="J8" s="13"/>
      <c r="K8" s="13"/>
      <c r="L8" s="13"/>
      <c r="M8" s="13"/>
      <c r="N8" s="13"/>
    </row>
    <row r="9" spans="2:14" ht="36.75" customHeight="1" thickBot="1">
      <c r="B9" s="15" t="s">
        <v>13</v>
      </c>
      <c r="C9" s="16">
        <v>30000</v>
      </c>
      <c r="D9" s="32">
        <v>12000</v>
      </c>
      <c r="E9" s="32">
        <f aca="true" t="shared" si="0" ref="E9:E17">D9-C9</f>
        <v>-18000</v>
      </c>
      <c r="F9" s="33">
        <v>12000</v>
      </c>
      <c r="G9" s="13"/>
      <c r="H9" s="13"/>
      <c r="I9" s="13"/>
      <c r="J9" s="13"/>
      <c r="K9" s="13"/>
      <c r="L9" s="13"/>
      <c r="M9" s="13"/>
      <c r="N9" s="13"/>
    </row>
    <row r="10" spans="2:14" ht="48" customHeight="1">
      <c r="B10" s="19" t="s">
        <v>40</v>
      </c>
      <c r="C10" s="20">
        <v>2500000</v>
      </c>
      <c r="D10" s="41">
        <f>SUM(D11+D12+D15)</f>
        <v>2287521.9699999997</v>
      </c>
      <c r="E10" s="21">
        <f t="shared" si="0"/>
        <v>-212478.03000000026</v>
      </c>
      <c r="F10" s="22"/>
      <c r="G10" s="13"/>
      <c r="H10" s="13"/>
      <c r="I10" s="13"/>
      <c r="J10" s="13"/>
      <c r="K10" s="13"/>
      <c r="L10" s="13"/>
      <c r="M10" s="13"/>
      <c r="N10" s="13"/>
    </row>
    <row r="11" spans="2:14" ht="29.25" customHeight="1">
      <c r="B11" s="100" t="s">
        <v>46</v>
      </c>
      <c r="C11" s="98">
        <v>2000000</v>
      </c>
      <c r="D11" s="102">
        <v>1919021.97</v>
      </c>
      <c r="E11" s="99">
        <f t="shared" si="0"/>
        <v>-80978.03000000003</v>
      </c>
      <c r="F11" s="101"/>
      <c r="G11" s="13"/>
      <c r="H11" s="13"/>
      <c r="I11" s="13"/>
      <c r="J11" s="13"/>
      <c r="K11" s="13"/>
      <c r="L11" s="13"/>
      <c r="M11" s="13"/>
      <c r="N11" s="13"/>
    </row>
    <row r="12" spans="2:14" ht="30" customHeight="1">
      <c r="B12" s="123" t="s">
        <v>47</v>
      </c>
      <c r="C12" s="95">
        <v>200000</v>
      </c>
      <c r="D12" s="96">
        <v>257000</v>
      </c>
      <c r="E12" s="96">
        <f t="shared" si="0"/>
        <v>57000</v>
      </c>
      <c r="F12" s="97"/>
      <c r="G12" s="13"/>
      <c r="H12" s="13"/>
      <c r="I12" s="13"/>
      <c r="J12" s="13"/>
      <c r="K12" s="13"/>
      <c r="L12" s="13"/>
      <c r="M12" s="13"/>
      <c r="N12" s="13"/>
    </row>
    <row r="13" spans="2:14" ht="30.75" customHeight="1">
      <c r="B13" s="123" t="s">
        <v>48</v>
      </c>
      <c r="C13" s="120">
        <v>100000</v>
      </c>
      <c r="D13" s="121">
        <v>0</v>
      </c>
      <c r="E13" s="96">
        <f t="shared" si="0"/>
        <v>-100000</v>
      </c>
      <c r="F13" s="122"/>
      <c r="G13" s="13"/>
      <c r="H13" s="13"/>
      <c r="I13" s="13"/>
      <c r="J13" s="13"/>
      <c r="K13" s="13"/>
      <c r="L13" s="13"/>
      <c r="M13" s="13"/>
      <c r="N13" s="13"/>
    </row>
    <row r="14" spans="2:14" ht="30" customHeight="1">
      <c r="B14" s="123" t="s">
        <v>49</v>
      </c>
      <c r="C14" s="120">
        <v>100000</v>
      </c>
      <c r="D14" s="121">
        <v>0</v>
      </c>
      <c r="E14" s="96">
        <f t="shared" si="0"/>
        <v>-100000</v>
      </c>
      <c r="F14" s="122"/>
      <c r="G14" s="13"/>
      <c r="H14" s="13"/>
      <c r="I14" s="13"/>
      <c r="J14" s="13"/>
      <c r="K14" s="13"/>
      <c r="L14" s="13"/>
      <c r="M14" s="13"/>
      <c r="N14" s="13"/>
    </row>
    <row r="15" spans="2:14" ht="36" customHeight="1" thickBot="1">
      <c r="B15" s="123" t="s">
        <v>50</v>
      </c>
      <c r="C15" s="98">
        <v>100000</v>
      </c>
      <c r="D15" s="99">
        <v>111500</v>
      </c>
      <c r="E15" s="99">
        <f>D15-C15</f>
        <v>11500</v>
      </c>
      <c r="F15" s="101"/>
      <c r="G15" s="13"/>
      <c r="H15" s="13"/>
      <c r="I15" s="13"/>
      <c r="J15" s="13"/>
      <c r="K15" s="13"/>
      <c r="L15" s="13"/>
      <c r="M15" s="13"/>
      <c r="N15" s="13"/>
    </row>
    <row r="16" spans="2:14" ht="63" customHeight="1" thickBot="1">
      <c r="B16" s="31" t="s">
        <v>19</v>
      </c>
      <c r="C16" s="16">
        <v>50000</v>
      </c>
      <c r="D16" s="32">
        <v>0</v>
      </c>
      <c r="E16" s="32">
        <f t="shared" si="0"/>
        <v>-50000</v>
      </c>
      <c r="F16" s="33"/>
      <c r="G16" s="13"/>
      <c r="H16" s="13"/>
      <c r="I16" s="13"/>
      <c r="J16" s="13"/>
      <c r="K16" s="13"/>
      <c r="L16" s="13"/>
      <c r="M16" s="13"/>
      <c r="N16" s="13"/>
    </row>
    <row r="17" spans="2:14" ht="24" customHeight="1" thickBot="1">
      <c r="B17" s="15" t="s">
        <v>17</v>
      </c>
      <c r="C17" s="16">
        <f>C8+C9+C10+C16</f>
        <v>4068000</v>
      </c>
      <c r="D17" s="18">
        <f>D8+D9+D10+D16</f>
        <v>3777293.29</v>
      </c>
      <c r="E17" s="34">
        <f t="shared" si="0"/>
        <v>-290706.70999999996</v>
      </c>
      <c r="F17" s="35"/>
      <c r="G17" s="13"/>
      <c r="H17" s="13"/>
      <c r="I17" s="13"/>
      <c r="J17" s="13"/>
      <c r="K17" s="13"/>
      <c r="L17" s="13"/>
      <c r="M17" s="13"/>
      <c r="N17" s="13"/>
    </row>
    <row r="18" spans="3:14" ht="20.25">
      <c r="C18" s="36"/>
      <c r="D18" s="37"/>
      <c r="E18" s="37"/>
      <c r="F18" s="37"/>
      <c r="G18" s="13"/>
      <c r="H18" s="13"/>
      <c r="I18" s="13"/>
      <c r="J18" s="13"/>
      <c r="K18" s="13"/>
      <c r="L18" s="13"/>
      <c r="M18" s="13"/>
      <c r="N18" s="13"/>
    </row>
    <row r="19" spans="2:14" s="6" customFormat="1" ht="31.5" customHeight="1">
      <c r="B19" s="119" t="s">
        <v>9</v>
      </c>
      <c r="C19" s="119"/>
      <c r="D19" s="119"/>
      <c r="E19" s="119"/>
      <c r="F19" s="119"/>
      <c r="G19" s="1"/>
      <c r="H19" s="1"/>
      <c r="I19" s="1"/>
      <c r="J19" s="1"/>
      <c r="K19" s="1"/>
      <c r="L19" s="1"/>
      <c r="M19" s="1"/>
      <c r="N19" s="1"/>
    </row>
    <row r="20" spans="2:14" ht="21" thickBot="1">
      <c r="B20" s="38"/>
      <c r="C20" s="38"/>
      <c r="D20" s="37"/>
      <c r="E20" s="37"/>
      <c r="F20" s="37"/>
      <c r="G20" s="13"/>
      <c r="H20" s="13"/>
      <c r="I20" s="13"/>
      <c r="J20" s="13"/>
      <c r="K20" s="13"/>
      <c r="L20" s="13"/>
      <c r="M20" s="13"/>
      <c r="N20" s="13"/>
    </row>
    <row r="21" spans="2:14" s="6" customFormat="1" ht="42" customHeight="1" thickBot="1">
      <c r="B21" s="7" t="s">
        <v>2</v>
      </c>
      <c r="C21" s="8" t="s">
        <v>20</v>
      </c>
      <c r="D21" s="39" t="s">
        <v>28</v>
      </c>
      <c r="E21" s="40" t="s">
        <v>56</v>
      </c>
      <c r="F21" s="39" t="s">
        <v>38</v>
      </c>
      <c r="G21" s="1"/>
      <c r="H21" s="1"/>
      <c r="I21" s="1"/>
      <c r="J21" s="1"/>
      <c r="K21" s="1"/>
      <c r="L21" s="1"/>
      <c r="M21" s="1"/>
      <c r="N21" s="1"/>
    </row>
    <row r="22" spans="2:14" ht="27.75" customHeight="1">
      <c r="B22" s="19" t="s">
        <v>3</v>
      </c>
      <c r="C22" s="20">
        <f>SUM(C23:C25)</f>
        <v>1140000</v>
      </c>
      <c r="D22" s="41">
        <f>SUM(D23:D25)</f>
        <v>1146209.24</v>
      </c>
      <c r="E22" s="105">
        <f>D22-C22</f>
        <v>6209.239999999991</v>
      </c>
      <c r="F22" s="42"/>
      <c r="G22" s="13"/>
      <c r="H22" s="13"/>
      <c r="I22" s="13"/>
      <c r="J22" s="13"/>
      <c r="K22" s="13"/>
      <c r="L22" s="13"/>
      <c r="M22" s="13"/>
      <c r="N22" s="13"/>
    </row>
    <row r="23" spans="2:14" ht="27.75" customHeight="1">
      <c r="B23" s="23" t="s">
        <v>4</v>
      </c>
      <c r="C23" s="24">
        <v>600000</v>
      </c>
      <c r="D23" s="25">
        <v>604327.17</v>
      </c>
      <c r="E23" s="104">
        <f>D23-C23</f>
        <v>4327.170000000042</v>
      </c>
      <c r="F23" s="26"/>
      <c r="G23" s="13"/>
      <c r="H23" s="13"/>
      <c r="I23" s="13"/>
      <c r="J23" s="13"/>
      <c r="K23" s="13"/>
      <c r="L23" s="13"/>
      <c r="M23" s="13"/>
      <c r="N23" s="13"/>
    </row>
    <row r="24" spans="2:14" ht="27.75" customHeight="1">
      <c r="B24" s="23" t="s">
        <v>5</v>
      </c>
      <c r="C24" s="24">
        <v>300000</v>
      </c>
      <c r="D24" s="25">
        <v>302151.65</v>
      </c>
      <c r="E24" s="103">
        <f>D24-C24</f>
        <v>2151.6500000000233</v>
      </c>
      <c r="F24" s="26"/>
      <c r="G24" s="13"/>
      <c r="H24" s="13"/>
      <c r="I24" s="13"/>
      <c r="J24" s="13"/>
      <c r="K24" s="13"/>
      <c r="L24" s="13"/>
      <c r="M24" s="13"/>
      <c r="N24" s="13"/>
    </row>
    <row r="25" spans="2:14" ht="27.75" customHeight="1" thickBot="1">
      <c r="B25" s="23" t="s">
        <v>45</v>
      </c>
      <c r="C25" s="24">
        <v>240000</v>
      </c>
      <c r="D25" s="25">
        <v>239730.42</v>
      </c>
      <c r="E25" s="103">
        <f>D25-C25</f>
        <v>-269.5799999999872</v>
      </c>
      <c r="F25" s="26"/>
      <c r="G25" s="13"/>
      <c r="H25" s="13"/>
      <c r="I25" s="13"/>
      <c r="J25" s="13"/>
      <c r="K25" s="13"/>
      <c r="L25" s="13"/>
      <c r="M25" s="13"/>
      <c r="N25" s="13"/>
    </row>
    <row r="26" spans="2:14" s="6" customFormat="1" ht="35.25" customHeight="1">
      <c r="B26" s="11" t="s">
        <v>31</v>
      </c>
      <c r="C26" s="12">
        <v>344280</v>
      </c>
      <c r="D26" s="43">
        <v>346155.18</v>
      </c>
      <c r="E26" s="43">
        <f>D26-C26</f>
        <v>1875.179999999993</v>
      </c>
      <c r="F26" s="44"/>
      <c r="G26" s="116"/>
      <c r="H26" s="116"/>
      <c r="I26" s="116"/>
      <c r="J26" s="116"/>
      <c r="K26" s="116"/>
      <c r="L26" s="116"/>
      <c r="M26" s="116"/>
      <c r="N26" s="116"/>
    </row>
    <row r="27" spans="2:14" s="6" customFormat="1" ht="34.5" customHeight="1" thickBot="1">
      <c r="B27" s="14"/>
      <c r="C27" s="46"/>
      <c r="D27" s="47"/>
      <c r="E27" s="47"/>
      <c r="F27" s="48"/>
      <c r="G27" s="115"/>
      <c r="H27" s="116"/>
      <c r="I27" s="116"/>
      <c r="J27" s="116"/>
      <c r="K27" s="116"/>
      <c r="L27" s="116"/>
      <c r="M27" s="116"/>
      <c r="N27" s="45"/>
    </row>
    <row r="28" spans="2:14" s="6" customFormat="1" ht="48.75" customHeight="1">
      <c r="B28" s="19" t="s">
        <v>41</v>
      </c>
      <c r="C28" s="20">
        <v>65000</v>
      </c>
      <c r="D28" s="41">
        <f>SUM(D29,D30,D31)</f>
        <v>25000</v>
      </c>
      <c r="E28" s="105">
        <f aca="true" t="shared" si="1" ref="E28:E40">D28-C28</f>
        <v>-40000</v>
      </c>
      <c r="F28" s="42"/>
      <c r="G28" s="49"/>
      <c r="H28" s="50"/>
      <c r="I28" s="50"/>
      <c r="J28" s="50"/>
      <c r="K28" s="50"/>
      <c r="L28" s="1"/>
      <c r="M28" s="1"/>
      <c r="N28" s="1"/>
    </row>
    <row r="29" spans="2:14" s="6" customFormat="1" ht="27" customHeight="1">
      <c r="B29" s="23" t="s">
        <v>15</v>
      </c>
      <c r="C29" s="24">
        <v>5000</v>
      </c>
      <c r="D29" s="139">
        <v>0</v>
      </c>
      <c r="E29" s="94">
        <f t="shared" si="1"/>
        <v>-5000</v>
      </c>
      <c r="F29" s="51"/>
      <c r="G29" s="1"/>
      <c r="H29" s="1"/>
      <c r="I29" s="1"/>
      <c r="J29" s="1"/>
      <c r="K29" s="1"/>
      <c r="L29" s="1"/>
      <c r="M29" s="1"/>
      <c r="N29" s="1"/>
    </row>
    <row r="30" spans="2:14" s="6" customFormat="1" ht="27" customHeight="1">
      <c r="B30" s="23" t="s">
        <v>32</v>
      </c>
      <c r="C30" s="24">
        <v>10000</v>
      </c>
      <c r="D30" s="139">
        <v>0</v>
      </c>
      <c r="E30" s="94">
        <f t="shared" si="1"/>
        <v>-10000</v>
      </c>
      <c r="F30" s="51"/>
      <c r="G30" s="1"/>
      <c r="H30" s="1"/>
      <c r="I30" s="1"/>
      <c r="J30" s="1"/>
      <c r="K30" s="1"/>
      <c r="L30" s="1"/>
      <c r="M30" s="1"/>
      <c r="N30" s="1"/>
    </row>
    <row r="31" spans="2:14" s="6" customFormat="1" ht="38.25" customHeight="1" thickBot="1">
      <c r="B31" s="52" t="s">
        <v>33</v>
      </c>
      <c r="C31" s="53">
        <v>50000</v>
      </c>
      <c r="D31" s="140">
        <v>25000</v>
      </c>
      <c r="E31" s="103">
        <f t="shared" si="1"/>
        <v>-25000</v>
      </c>
      <c r="F31" s="92" t="s">
        <v>57</v>
      </c>
      <c r="G31" s="1"/>
      <c r="H31" s="1"/>
      <c r="I31" s="1"/>
      <c r="J31" s="1"/>
      <c r="K31" s="1"/>
      <c r="L31" s="1"/>
      <c r="M31" s="1"/>
      <c r="N31" s="1"/>
    </row>
    <row r="32" spans="2:14" ht="33.75" customHeight="1">
      <c r="B32" s="19" t="s">
        <v>6</v>
      </c>
      <c r="C32" s="20">
        <f>SUM(C33:C38)</f>
        <v>128000</v>
      </c>
      <c r="D32" s="41">
        <f>SUM(D33:D38)</f>
        <v>32336.66</v>
      </c>
      <c r="E32" s="105">
        <f t="shared" si="1"/>
        <v>-95663.34</v>
      </c>
      <c r="F32" s="55"/>
      <c r="G32" s="13"/>
      <c r="H32" s="13"/>
      <c r="I32" s="13"/>
      <c r="J32" s="13"/>
      <c r="K32" s="13"/>
      <c r="L32" s="13"/>
      <c r="M32" s="13"/>
      <c r="N32" s="13"/>
    </row>
    <row r="33" spans="2:14" s="6" customFormat="1" ht="33.75" customHeight="1">
      <c r="B33" s="23" t="s">
        <v>11</v>
      </c>
      <c r="C33" s="24">
        <v>3000</v>
      </c>
      <c r="D33" s="25">
        <v>2098.14</v>
      </c>
      <c r="E33" s="94">
        <f t="shared" si="1"/>
        <v>-901.8600000000001</v>
      </c>
      <c r="F33" s="56"/>
      <c r="G33" s="1"/>
      <c r="H33" s="1"/>
      <c r="I33" s="1"/>
      <c r="J33" s="1"/>
      <c r="K33" s="1"/>
      <c r="L33" s="1"/>
      <c r="M33" s="1"/>
      <c r="N33" s="1"/>
    </row>
    <row r="34" spans="2:14" ht="34.5" customHeight="1">
      <c r="B34" s="23" t="s">
        <v>43</v>
      </c>
      <c r="C34" s="24">
        <v>60000</v>
      </c>
      <c r="D34" s="25">
        <v>790</v>
      </c>
      <c r="E34" s="94">
        <f t="shared" si="1"/>
        <v>-59210</v>
      </c>
      <c r="F34" s="26"/>
      <c r="G34" s="13"/>
      <c r="H34" s="13"/>
      <c r="I34" s="13"/>
      <c r="J34" s="13"/>
      <c r="K34" s="13"/>
      <c r="L34" s="13"/>
      <c r="M34" s="13"/>
      <c r="N34" s="13"/>
    </row>
    <row r="35" spans="2:14" ht="28.5" customHeight="1">
      <c r="B35" s="80" t="s">
        <v>42</v>
      </c>
      <c r="C35" s="110">
        <v>0</v>
      </c>
      <c r="D35" s="37">
        <v>0</v>
      </c>
      <c r="E35" s="38"/>
      <c r="F35" s="26"/>
      <c r="G35" s="13"/>
      <c r="H35" s="13"/>
      <c r="I35" s="13"/>
      <c r="J35" s="13"/>
      <c r="K35" s="13"/>
      <c r="L35" s="13"/>
      <c r="M35" s="13"/>
      <c r="N35" s="13"/>
    </row>
    <row r="36" spans="2:14" ht="31.5" customHeight="1">
      <c r="B36" s="23" t="s">
        <v>14</v>
      </c>
      <c r="C36" s="24">
        <v>5000</v>
      </c>
      <c r="D36" s="25">
        <v>3138.65</v>
      </c>
      <c r="E36" s="94">
        <f>D36-C36</f>
        <v>-1861.35</v>
      </c>
      <c r="F36" s="58"/>
      <c r="G36" s="13"/>
      <c r="H36" s="13"/>
      <c r="I36" s="13"/>
      <c r="J36" s="13"/>
      <c r="K36" s="13"/>
      <c r="L36" s="13"/>
      <c r="M36" s="13"/>
      <c r="N36" s="13"/>
    </row>
    <row r="37" spans="2:14" ht="33.75" customHeight="1">
      <c r="B37" s="93" t="s">
        <v>44</v>
      </c>
      <c r="C37" s="107">
        <v>30000</v>
      </c>
      <c r="D37" s="108">
        <v>0</v>
      </c>
      <c r="E37" s="59">
        <f>D37-C37</f>
        <v>-30000</v>
      </c>
      <c r="F37" s="58"/>
      <c r="G37" s="13"/>
      <c r="H37" s="13"/>
      <c r="I37" s="13"/>
      <c r="J37" s="13"/>
      <c r="K37" s="13"/>
      <c r="L37" s="13"/>
      <c r="M37" s="13"/>
      <c r="N37" s="13"/>
    </row>
    <row r="38" spans="2:14" ht="33.75" customHeight="1" thickBot="1">
      <c r="B38" s="27" t="s">
        <v>7</v>
      </c>
      <c r="C38" s="28">
        <v>30000</v>
      </c>
      <c r="D38" s="29">
        <v>26309.87</v>
      </c>
      <c r="E38" s="109">
        <f t="shared" si="1"/>
        <v>-3690.130000000001</v>
      </c>
      <c r="F38" s="30"/>
      <c r="G38" s="13"/>
      <c r="H38" s="13"/>
      <c r="I38" s="13"/>
      <c r="J38" s="13"/>
      <c r="K38" s="13"/>
      <c r="L38" s="13"/>
      <c r="M38" s="13"/>
      <c r="N38" s="13"/>
    </row>
    <row r="39" spans="2:14" ht="49.5" customHeight="1" thickBot="1">
      <c r="B39" s="11" t="s">
        <v>12</v>
      </c>
      <c r="C39" s="12">
        <v>1000</v>
      </c>
      <c r="D39" s="54">
        <v>0</v>
      </c>
      <c r="E39" s="32">
        <f t="shared" si="1"/>
        <v>-1000</v>
      </c>
      <c r="F39" s="33"/>
      <c r="G39" s="13"/>
      <c r="H39" s="13"/>
      <c r="I39" s="13"/>
      <c r="J39" s="13"/>
      <c r="K39" s="13"/>
      <c r="L39" s="13"/>
      <c r="M39" s="13"/>
      <c r="N39" s="13"/>
    </row>
    <row r="40" spans="2:14" ht="38.25" customHeight="1">
      <c r="B40" s="57" t="s">
        <v>60</v>
      </c>
      <c r="C40" s="12">
        <v>150000</v>
      </c>
      <c r="D40" s="54">
        <f>SUM(D41:D42)</f>
        <v>192500.28</v>
      </c>
      <c r="E40" s="54">
        <f t="shared" si="1"/>
        <v>42500.28</v>
      </c>
      <c r="F40" s="55"/>
      <c r="G40" s="112"/>
      <c r="H40" s="112"/>
      <c r="I40" s="112"/>
      <c r="J40" s="112"/>
      <c r="K40" s="112"/>
      <c r="L40" s="112"/>
      <c r="M40" s="112"/>
      <c r="N40" s="112"/>
    </row>
    <row r="41" spans="2:14" ht="21.75" customHeight="1">
      <c r="B41" s="147" t="s">
        <v>58</v>
      </c>
      <c r="C41" s="148"/>
      <c r="D41" s="149">
        <v>28700</v>
      </c>
      <c r="E41" s="143"/>
      <c r="F41" s="144"/>
      <c r="G41" s="112"/>
      <c r="H41" s="112"/>
      <c r="I41" s="112"/>
      <c r="J41" s="112"/>
      <c r="K41" s="112"/>
      <c r="L41" s="112"/>
      <c r="M41" s="112"/>
      <c r="N41" s="112"/>
    </row>
    <row r="42" spans="2:14" ht="26.25" customHeight="1" thickBot="1">
      <c r="B42" s="150" t="s">
        <v>59</v>
      </c>
      <c r="C42" s="151"/>
      <c r="D42" s="152">
        <v>163800.28</v>
      </c>
      <c r="E42" s="145"/>
      <c r="F42" s="146"/>
      <c r="G42" s="112"/>
      <c r="H42" s="112"/>
      <c r="I42" s="112"/>
      <c r="J42" s="112"/>
      <c r="K42" s="112"/>
      <c r="L42" s="112"/>
      <c r="M42" s="112"/>
      <c r="N42" s="112"/>
    </row>
    <row r="43" spans="2:14" ht="24.75" customHeight="1" thickBot="1">
      <c r="B43" s="14" t="s">
        <v>10</v>
      </c>
      <c r="C43" s="46">
        <v>1000</v>
      </c>
      <c r="D43" s="141">
        <v>0</v>
      </c>
      <c r="E43" s="141">
        <f>D43-C43</f>
        <v>-1000</v>
      </c>
      <c r="F43" s="142"/>
      <c r="G43" s="13"/>
      <c r="H43" s="13"/>
      <c r="I43" s="13"/>
      <c r="J43" s="13"/>
      <c r="K43" s="13"/>
      <c r="L43" s="13"/>
      <c r="M43" s="13"/>
      <c r="N43" s="13"/>
    </row>
    <row r="44" spans="2:14" ht="29.25" customHeight="1" thickBot="1">
      <c r="B44" s="156" t="s">
        <v>61</v>
      </c>
      <c r="C44" s="157">
        <v>5000</v>
      </c>
      <c r="D44" s="158">
        <v>692.01</v>
      </c>
      <c r="E44" s="141">
        <f>D44-C44</f>
        <v>-4307.99</v>
      </c>
      <c r="F44" s="159"/>
      <c r="G44" s="13"/>
      <c r="H44" s="13"/>
      <c r="I44" s="13"/>
      <c r="J44" s="13"/>
      <c r="K44" s="13"/>
      <c r="L44" s="13"/>
      <c r="M44" s="13"/>
      <c r="N44" s="13"/>
    </row>
    <row r="45" spans="2:14" ht="57.75" customHeight="1">
      <c r="B45" s="11" t="s">
        <v>40</v>
      </c>
      <c r="C45" s="129">
        <f>SUM(C46:C50)</f>
        <v>1980000</v>
      </c>
      <c r="D45" s="154">
        <f>SUM(D50+D47+D46)</f>
        <v>1935734.4500000002</v>
      </c>
      <c r="E45" s="105">
        <f>D45-C45</f>
        <v>-44265.549999999814</v>
      </c>
      <c r="F45" s="42"/>
      <c r="G45" s="13"/>
      <c r="H45" s="13"/>
      <c r="I45" s="13"/>
      <c r="J45" s="13"/>
      <c r="K45" s="13"/>
      <c r="L45" s="13"/>
      <c r="M45" s="13"/>
      <c r="N45" s="13"/>
    </row>
    <row r="46" spans="2:14" ht="23.25" customHeight="1">
      <c r="B46" s="124" t="s">
        <v>51</v>
      </c>
      <c r="C46" s="130">
        <v>1600000</v>
      </c>
      <c r="D46" s="153">
        <v>1646204.11</v>
      </c>
      <c r="E46" s="138">
        <f>D46-C46</f>
        <v>46204.1100000001</v>
      </c>
      <c r="F46" s="58"/>
      <c r="H46" s="13"/>
      <c r="I46" s="13"/>
      <c r="J46" s="13"/>
      <c r="K46" s="13"/>
      <c r="L46" s="13"/>
      <c r="M46" s="13"/>
      <c r="N46" s="13"/>
    </row>
    <row r="47" spans="2:14" ht="39" customHeight="1">
      <c r="B47" s="125" t="s">
        <v>47</v>
      </c>
      <c r="C47" s="130">
        <v>150000</v>
      </c>
      <c r="D47" s="153">
        <v>147809.5</v>
      </c>
      <c r="E47" s="94"/>
      <c r="F47" s="26"/>
      <c r="H47" s="13"/>
      <c r="I47" s="13"/>
      <c r="J47" s="13"/>
      <c r="K47" s="13"/>
      <c r="L47" s="13"/>
      <c r="M47" s="13"/>
      <c r="N47" s="13"/>
    </row>
    <row r="48" spans="2:14" ht="42" customHeight="1">
      <c r="B48" s="125" t="s">
        <v>48</v>
      </c>
      <c r="C48" s="131">
        <v>70000</v>
      </c>
      <c r="D48" s="131">
        <v>0</v>
      </c>
      <c r="E48" s="24"/>
      <c r="F48" s="106"/>
      <c r="G48" s="13"/>
      <c r="H48" s="13"/>
      <c r="I48" s="13"/>
      <c r="J48" s="13"/>
      <c r="K48" s="13"/>
      <c r="L48" s="13"/>
      <c r="M48" s="13"/>
      <c r="N48" s="13"/>
    </row>
    <row r="49" spans="2:14" ht="35.25" customHeight="1">
      <c r="B49" s="126" t="s">
        <v>49</v>
      </c>
      <c r="C49" s="132">
        <v>60000</v>
      </c>
      <c r="D49" s="132">
        <v>0</v>
      </c>
      <c r="E49" s="24"/>
      <c r="F49" s="106"/>
      <c r="G49" s="13"/>
      <c r="H49" s="13"/>
      <c r="I49" s="13"/>
      <c r="J49" s="13"/>
      <c r="K49" s="13"/>
      <c r="L49" s="13"/>
      <c r="M49" s="13"/>
      <c r="N49" s="13"/>
    </row>
    <row r="50" spans="2:14" ht="41.25" customHeight="1">
      <c r="B50" s="93" t="s">
        <v>39</v>
      </c>
      <c r="C50" s="133">
        <f>SUM(C51:C54)</f>
        <v>100000</v>
      </c>
      <c r="D50" s="155">
        <f>SUM(D51:D54)</f>
        <v>141720.84</v>
      </c>
      <c r="E50" s="59">
        <f>D50-C50</f>
        <v>41720.84</v>
      </c>
      <c r="F50" s="133"/>
      <c r="G50" s="13"/>
      <c r="H50" s="13"/>
      <c r="I50" s="13"/>
      <c r="J50" s="13"/>
      <c r="K50" s="13"/>
      <c r="L50" s="13"/>
      <c r="M50" s="13"/>
      <c r="N50" s="13"/>
    </row>
    <row r="51" spans="2:14" ht="38.25" customHeight="1">
      <c r="B51" s="127" t="s">
        <v>52</v>
      </c>
      <c r="C51" s="134">
        <v>50000</v>
      </c>
      <c r="D51" s="161">
        <v>70655</v>
      </c>
      <c r="E51" s="137">
        <f>D51-C51</f>
        <v>20655</v>
      </c>
      <c r="F51" s="134"/>
      <c r="G51" s="13"/>
      <c r="H51" s="13"/>
      <c r="I51" s="13"/>
      <c r="J51" s="13"/>
      <c r="K51" s="13"/>
      <c r="L51" s="13"/>
      <c r="M51" s="13"/>
      <c r="N51" s="13"/>
    </row>
    <row r="52" spans="2:14" ht="38.25" customHeight="1">
      <c r="B52" s="127" t="s">
        <v>53</v>
      </c>
      <c r="C52" s="134">
        <v>30000</v>
      </c>
      <c r="D52" s="134">
        <v>0</v>
      </c>
      <c r="E52" s="137">
        <f>D52-C52</f>
        <v>-30000</v>
      </c>
      <c r="F52" s="134"/>
      <c r="G52" s="13"/>
      <c r="H52" s="13"/>
      <c r="I52" s="13"/>
      <c r="J52" s="13"/>
      <c r="K52" s="13"/>
      <c r="L52" s="13"/>
      <c r="M52" s="13"/>
      <c r="N52" s="13"/>
    </row>
    <row r="53" spans="2:14" ht="38.25" customHeight="1">
      <c r="B53" s="127" t="s">
        <v>54</v>
      </c>
      <c r="C53" s="135">
        <v>20000</v>
      </c>
      <c r="D53" s="162">
        <v>66398.31</v>
      </c>
      <c r="E53" s="137">
        <f>D53-C53</f>
        <v>46398.31</v>
      </c>
      <c r="F53" s="135"/>
      <c r="G53" s="13"/>
      <c r="H53" s="13"/>
      <c r="I53" s="13"/>
      <c r="J53" s="13"/>
      <c r="K53" s="13"/>
      <c r="L53" s="13"/>
      <c r="M53" s="13"/>
      <c r="N53" s="13"/>
    </row>
    <row r="54" spans="2:14" ht="36.75" customHeight="1" thickBot="1">
      <c r="B54" s="128" t="s">
        <v>55</v>
      </c>
      <c r="C54" s="136">
        <v>0</v>
      </c>
      <c r="D54" s="160">
        <v>4667.53</v>
      </c>
      <c r="E54" s="137">
        <f>D54-C54</f>
        <v>4667.53</v>
      </c>
      <c r="F54" s="136"/>
      <c r="G54" s="13"/>
      <c r="H54" s="13"/>
      <c r="I54" s="13"/>
      <c r="J54" s="13"/>
      <c r="K54" s="13"/>
      <c r="L54" s="13"/>
      <c r="M54" s="13"/>
      <c r="N54" s="13"/>
    </row>
    <row r="55" spans="2:14" ht="25.5" customHeight="1" thickBot="1">
      <c r="B55" s="15" t="s">
        <v>16</v>
      </c>
      <c r="C55" s="16">
        <f>SUM(C32,C28,C26,C22,C39,C40,C43,C45,C44)</f>
        <v>3814280</v>
      </c>
      <c r="D55" s="17">
        <f>D45+D44+D43+D40+D39+D32+D28+D26+D22</f>
        <v>3678627.8200000003</v>
      </c>
      <c r="E55" s="17">
        <f>D55-C55</f>
        <v>-135652.1799999997</v>
      </c>
      <c r="F55" s="18"/>
      <c r="G55" s="13"/>
      <c r="H55" s="13"/>
      <c r="I55" s="13"/>
      <c r="J55" s="13"/>
      <c r="K55" s="13"/>
      <c r="L55" s="13"/>
      <c r="M55" s="13"/>
      <c r="N55" s="13"/>
    </row>
    <row r="56" spans="2:14" ht="27" customHeight="1" thickBot="1">
      <c r="B56" s="15" t="s">
        <v>18</v>
      </c>
      <c r="C56" s="16">
        <f>C17-C55</f>
        <v>253720</v>
      </c>
      <c r="D56" s="17">
        <f>D17-D55</f>
        <v>98665.46999999974</v>
      </c>
      <c r="E56" s="17"/>
      <c r="F56" s="18"/>
      <c r="G56" s="13"/>
      <c r="H56" s="13"/>
      <c r="I56" s="13"/>
      <c r="J56" s="13"/>
      <c r="K56" s="13"/>
      <c r="L56" s="13"/>
      <c r="M56" s="13"/>
      <c r="N56" s="13"/>
    </row>
    <row r="57" spans="2:14" s="62" customFormat="1" ht="20.25" customHeight="1" thickBot="1">
      <c r="B57" s="60"/>
      <c r="C57" s="6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s="62" customFormat="1" ht="86.25" customHeight="1" thickBot="1">
      <c r="B58" s="163" t="s">
        <v>62</v>
      </c>
      <c r="C58" s="164"/>
      <c r="D58" s="165">
        <v>316000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 s="62" customFormat="1" ht="20.25" customHeight="1">
      <c r="B59" s="60"/>
      <c r="C59" s="6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2:4" ht="25.5">
      <c r="B60" s="87" t="s">
        <v>65</v>
      </c>
      <c r="C60" s="88"/>
      <c r="D60" s="88">
        <v>818511.44</v>
      </c>
    </row>
    <row r="61" spans="2:4" ht="26.25">
      <c r="B61" s="113" t="s">
        <v>66</v>
      </c>
      <c r="C61" s="89"/>
      <c r="D61" s="114">
        <v>359987.52</v>
      </c>
    </row>
    <row r="62" ht="20.25">
      <c r="B62" s="63"/>
    </row>
    <row r="63" spans="2:4" ht="40.5" customHeight="1">
      <c r="B63" s="87" t="s">
        <v>67</v>
      </c>
      <c r="C63" s="90"/>
      <c r="D63" s="91">
        <v>247207.29</v>
      </c>
    </row>
    <row r="64" spans="2:4" ht="40.5" customHeight="1">
      <c r="B64" s="87"/>
      <c r="C64" s="90"/>
      <c r="D64" s="91"/>
    </row>
    <row r="65" ht="38.25" customHeight="1">
      <c r="B65" s="170" t="s">
        <v>68</v>
      </c>
    </row>
    <row r="66" ht="21" thickBot="1">
      <c r="B66" s="63"/>
    </row>
    <row r="67" spans="2:6" ht="45.75" customHeight="1" thickBot="1">
      <c r="B67" s="166" t="s">
        <v>63</v>
      </c>
      <c r="C67" s="167"/>
      <c r="D67" s="64">
        <f>SUM(D68:D75)</f>
        <v>604791.67</v>
      </c>
      <c r="E67" s="13"/>
      <c r="F67" s="13"/>
    </row>
    <row r="68" spans="2:6" ht="20.25">
      <c r="B68" s="65" t="s">
        <v>30</v>
      </c>
      <c r="C68" s="66"/>
      <c r="D68" s="67"/>
      <c r="E68" s="13"/>
      <c r="F68" s="13"/>
    </row>
    <row r="69" spans="2:6" ht="29.25" customHeight="1">
      <c r="B69" s="68" t="s">
        <v>21</v>
      </c>
      <c r="C69" s="69"/>
      <c r="D69" s="70">
        <v>0</v>
      </c>
      <c r="E69" s="71"/>
      <c r="F69" s="71"/>
    </row>
    <row r="70" spans="2:6" ht="29.25" customHeight="1">
      <c r="B70" s="72" t="s">
        <v>22</v>
      </c>
      <c r="C70" s="73"/>
      <c r="D70" s="74">
        <v>0</v>
      </c>
      <c r="E70" s="13"/>
      <c r="F70" s="13"/>
    </row>
    <row r="71" spans="2:6" ht="29.25" customHeight="1">
      <c r="B71" s="75" t="s">
        <v>24</v>
      </c>
      <c r="C71" s="73"/>
      <c r="D71" s="74">
        <v>2782.67</v>
      </c>
      <c r="E71" s="13"/>
      <c r="F71" s="13"/>
    </row>
    <row r="72" spans="2:6" ht="29.25" customHeight="1">
      <c r="B72" s="75" t="s">
        <v>25</v>
      </c>
      <c r="C72" s="73"/>
      <c r="D72" s="74">
        <v>9</v>
      </c>
      <c r="E72" s="13"/>
      <c r="F72" s="13"/>
    </row>
    <row r="73" spans="2:6" ht="29.25" customHeight="1">
      <c r="B73" s="75" t="s">
        <v>26</v>
      </c>
      <c r="C73" s="73"/>
      <c r="D73" s="74">
        <v>0</v>
      </c>
      <c r="E73" s="13"/>
      <c r="F73" s="13"/>
    </row>
    <row r="74" spans="2:6" ht="29.25" customHeight="1">
      <c r="B74" s="75" t="s">
        <v>1</v>
      </c>
      <c r="C74" s="73"/>
      <c r="D74" s="74">
        <v>596000</v>
      </c>
      <c r="E74" s="13"/>
      <c r="F74" s="13"/>
    </row>
    <row r="75" spans="2:6" ht="29.25" customHeight="1">
      <c r="B75" s="75" t="s">
        <v>13</v>
      </c>
      <c r="C75" s="73"/>
      <c r="D75" s="74">
        <v>6000</v>
      </c>
      <c r="E75" s="13"/>
      <c r="F75" s="13"/>
    </row>
    <row r="76" spans="2:6" ht="20.25">
      <c r="B76" s="13"/>
      <c r="C76" s="13"/>
      <c r="D76" s="13"/>
      <c r="E76" s="13"/>
      <c r="F76" s="13"/>
    </row>
    <row r="77" spans="2:6" ht="21" thickBot="1">
      <c r="B77" s="13"/>
      <c r="C77" s="13"/>
      <c r="D77" s="13"/>
      <c r="E77" s="13"/>
      <c r="F77" s="13"/>
    </row>
    <row r="78" spans="2:6" ht="50.25" customHeight="1" thickBot="1">
      <c r="B78" s="168" t="s">
        <v>64</v>
      </c>
      <c r="C78" s="169"/>
      <c r="D78" s="76">
        <f>SUM(D79:D88)</f>
        <v>33585.76</v>
      </c>
      <c r="E78" s="13"/>
      <c r="F78" s="13"/>
    </row>
    <row r="79" spans="2:6" ht="29.25" customHeight="1">
      <c r="B79" s="77" t="s">
        <v>21</v>
      </c>
      <c r="C79" s="78"/>
      <c r="D79" s="79">
        <v>27.9</v>
      </c>
      <c r="E79" s="13"/>
      <c r="F79" s="13"/>
    </row>
    <row r="80" spans="2:6" ht="29.25" customHeight="1">
      <c r="B80" s="75" t="s">
        <v>22</v>
      </c>
      <c r="C80" s="82"/>
      <c r="D80" s="83">
        <v>9300</v>
      </c>
      <c r="E80" s="13"/>
      <c r="F80" s="13"/>
    </row>
    <row r="81" spans="2:6" ht="29.25" customHeight="1">
      <c r="B81" s="75" t="s">
        <v>34</v>
      </c>
      <c r="C81" s="82"/>
      <c r="D81" s="83">
        <v>0</v>
      </c>
      <c r="E81" s="13"/>
      <c r="F81" s="13"/>
    </row>
    <row r="82" spans="2:6" ht="29.25" customHeight="1">
      <c r="B82" s="80" t="s">
        <v>23</v>
      </c>
      <c r="C82" s="38"/>
      <c r="D82" s="81">
        <v>6202.91</v>
      </c>
      <c r="E82" s="13"/>
      <c r="F82" s="13"/>
    </row>
    <row r="83" spans="2:6" ht="29.25" customHeight="1">
      <c r="B83" s="80" t="s">
        <v>24</v>
      </c>
      <c r="C83" s="38"/>
      <c r="D83" s="81">
        <v>18054.95</v>
      </c>
      <c r="E83" s="13"/>
      <c r="F83" s="13"/>
    </row>
    <row r="84" spans="2:6" ht="29.25" customHeight="1">
      <c r="B84" s="75" t="s">
        <v>25</v>
      </c>
      <c r="C84" s="82"/>
      <c r="D84" s="83">
        <v>0</v>
      </c>
      <c r="E84" s="13"/>
      <c r="F84" s="13"/>
    </row>
    <row r="85" spans="2:6" ht="29.25" customHeight="1">
      <c r="B85" s="75" t="s">
        <v>35</v>
      </c>
      <c r="C85" s="82"/>
      <c r="D85" s="83">
        <v>0</v>
      </c>
      <c r="E85" s="13"/>
      <c r="F85" s="13"/>
    </row>
    <row r="86" spans="2:6" ht="29.25" customHeight="1">
      <c r="B86" s="75" t="s">
        <v>36</v>
      </c>
      <c r="C86" s="82"/>
      <c r="D86" s="83">
        <v>0</v>
      </c>
      <c r="E86" s="13"/>
      <c r="F86" s="13"/>
    </row>
    <row r="87" spans="2:6" ht="29.25" customHeight="1">
      <c r="B87" s="75" t="s">
        <v>1</v>
      </c>
      <c r="C87" s="82"/>
      <c r="D87" s="83">
        <v>0</v>
      </c>
      <c r="E87" s="13"/>
      <c r="F87" s="13"/>
    </row>
    <row r="88" spans="2:6" ht="29.25" customHeight="1" thickBot="1">
      <c r="B88" s="84" t="s">
        <v>13</v>
      </c>
      <c r="C88" s="85"/>
      <c r="D88" s="86">
        <v>0</v>
      </c>
      <c r="E88" s="13"/>
      <c r="F88" s="13"/>
    </row>
    <row r="89" spans="2:6" ht="20.25">
      <c r="B89" s="13"/>
      <c r="C89" s="13"/>
      <c r="D89" s="13"/>
      <c r="E89" s="1"/>
      <c r="F89" s="13"/>
    </row>
    <row r="90" spans="2:6" ht="20.25">
      <c r="B90" s="13"/>
      <c r="C90" s="13"/>
      <c r="D90" s="13"/>
      <c r="E90" s="13"/>
      <c r="F90" s="13"/>
    </row>
    <row r="91" spans="2:4" ht="32.25" customHeight="1">
      <c r="B91" s="89"/>
      <c r="C91" s="89"/>
      <c r="D91" s="89"/>
    </row>
  </sheetData>
  <sheetProtection/>
  <mergeCells count="7">
    <mergeCell ref="B67:C67"/>
    <mergeCell ref="B78:C78"/>
    <mergeCell ref="G27:M27"/>
    <mergeCell ref="G26:N26"/>
    <mergeCell ref="B1:F1"/>
    <mergeCell ref="B5:F5"/>
    <mergeCell ref="B19:F19"/>
  </mergeCells>
  <printOptions horizontalCentered="1"/>
  <pageMargins left="0.2362204724409449" right="0.15748031496062992" top="0.3937007874015748" bottom="0.3937007874015748" header="0.35433070866141736" footer="0.3937007874015748"/>
  <pageSetup fitToHeight="2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2017-04-07T15:49:34Z</cp:lastPrinted>
  <dcterms:created xsi:type="dcterms:W3CDTF">2006-12-11T07:53:20Z</dcterms:created>
  <dcterms:modified xsi:type="dcterms:W3CDTF">2017-04-07T15:50:14Z</dcterms:modified>
  <cp:category/>
  <cp:version/>
  <cp:contentType/>
  <cp:contentStatus/>
</cp:coreProperties>
</file>